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9500" windowHeight="18300" activeTab="0"/>
  </bookViews>
  <sheets>
    <sheet name="270" sheetId="1" r:id="rId1"/>
  </sheets>
  <definedNames>
    <definedName name="_xlnm.Print_Area" localSheetId="0">'270'!$A$1:$P$6</definedName>
  </definedNames>
  <calcPr fullCalcOnLoad="1"/>
</workbook>
</file>

<file path=xl/comments1.xml><?xml version="1.0" encoding="utf-8"?>
<comments xmlns="http://schemas.openxmlformats.org/spreadsheetml/2006/main">
  <authors>
    <author>capitani</author>
  </authors>
  <commentList>
    <comment ref="A2" authorId="0">
      <text>
        <r>
          <rPr>
            <b/>
            <sz val="8"/>
            <rFont val="Tahoma"/>
            <family val="0"/>
          </rPr>
          <t>capitani:</t>
        </r>
      </text>
    </comment>
  </commentList>
</comments>
</file>

<file path=xl/sharedStrings.xml><?xml version="1.0" encoding="utf-8"?>
<sst xmlns="http://schemas.openxmlformats.org/spreadsheetml/2006/main" count="52" uniqueCount="32">
  <si>
    <t>Bonus</t>
  </si>
  <si>
    <t>Voto Totale</t>
  </si>
  <si>
    <t>(DA INSERIRE - SEGRETERIA)</t>
  </si>
  <si>
    <t>(DA INSERIRE - Commissione di Laurea)</t>
  </si>
  <si>
    <t>(Valore calcolato)</t>
  </si>
  <si>
    <t>CFU - Esami Sostenuti</t>
  </si>
  <si>
    <t>Nome Candidato</t>
  </si>
  <si>
    <t>Media pesata  Esami Sostenuti</t>
  </si>
  <si>
    <t>Stato crediti</t>
  </si>
  <si>
    <t>(ok se 180)</t>
  </si>
  <si>
    <t>(si/no)</t>
  </si>
  <si>
    <t>(CFU valutati in sede di Laurea)</t>
  </si>
  <si>
    <t xml:space="preserve">Media pesata (Esami+laurea) </t>
  </si>
  <si>
    <t>(in 30esimi)</t>
  </si>
  <si>
    <t>(in 110esimi)</t>
  </si>
  <si>
    <t>no</t>
  </si>
  <si>
    <t>Attività seminariali nel tirocinio</t>
  </si>
  <si>
    <t>Voto tesi+tirocinio (in 30esimi)</t>
  </si>
  <si>
    <t>(0-30)</t>
  </si>
  <si>
    <t>Bonus per meriti particolari</t>
  </si>
  <si>
    <t>Voto arrotondato         (senza Bonus)</t>
  </si>
  <si>
    <t>CFU Inglese + Attività seminariali</t>
  </si>
  <si>
    <t>CFU della Tesi</t>
  </si>
  <si>
    <t>Voto di Laurea</t>
  </si>
  <si>
    <t>anno di immatricolazione</t>
  </si>
  <si>
    <t>2012/2013</t>
  </si>
  <si>
    <t>2013/2014</t>
  </si>
  <si>
    <t>2010/2011</t>
  </si>
  <si>
    <t>Bonus 
2 punti</t>
  </si>
  <si>
    <t>Bonus
1 punto</t>
  </si>
  <si>
    <t>2014/2015</t>
  </si>
  <si>
    <t>2015/2016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</si>
</sst>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"/>
    <numFmt numFmtId="177" formatCode="0.0"/>
    <numFmt numFmtId="17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vertical="justify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34" borderId="11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textRotation="90" wrapText="1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176" fontId="3" fillId="33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wrapText="1"/>
    </xf>
    <xf numFmtId="0" fontId="12" fillId="0" borderId="11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9"/>
  <sheetViews>
    <sheetView tabSelected="1" zoomScale="148" zoomScaleNormal="148" zoomScalePageLayoutView="0" workbookViewId="0" topLeftCell="A1">
      <selection activeCell="A6" sqref="A6"/>
    </sheetView>
  </sheetViews>
  <sheetFormatPr defaultColWidth="8.8515625" defaultRowHeight="12.75"/>
  <cols>
    <col min="1" max="1" width="26.421875" style="0" customWidth="1"/>
    <col min="2" max="2" width="7.7109375" style="0" customWidth="1"/>
    <col min="3" max="3" width="6.7109375" style="0" customWidth="1"/>
    <col min="4" max="4" width="6.7109375" style="0" hidden="1" customWidth="1"/>
    <col min="5" max="6" width="6.7109375" style="0" customWidth="1"/>
    <col min="7" max="7" width="6.00390625" style="0" customWidth="1"/>
    <col min="8" max="8" width="7.7109375" style="0" customWidth="1"/>
    <col min="9" max="9" width="6.7109375" style="0" customWidth="1"/>
    <col min="10" max="11" width="7.7109375" style="0" customWidth="1"/>
    <col min="12" max="12" width="6.7109375" style="0" customWidth="1"/>
    <col min="13" max="13" width="7.7109375" style="0" customWidth="1"/>
    <col min="14" max="14" width="6.7109375" style="0" customWidth="1"/>
    <col min="15" max="15" width="6.421875" style="0" customWidth="1"/>
    <col min="16" max="16" width="9.8515625" style="0" customWidth="1"/>
    <col min="17" max="17" width="8.8515625" style="0" customWidth="1"/>
    <col min="18" max="18" width="9.421875" style="0" customWidth="1"/>
  </cols>
  <sheetData>
    <row r="1" spans="1:17" s="1" customFormat="1" ht="114.75" customHeight="1">
      <c r="A1" s="3"/>
      <c r="B1" s="4" t="s">
        <v>7</v>
      </c>
      <c r="C1" s="4" t="s">
        <v>5</v>
      </c>
      <c r="D1" s="4" t="s">
        <v>16</v>
      </c>
      <c r="E1" s="4" t="s">
        <v>22</v>
      </c>
      <c r="F1" s="4" t="s">
        <v>21</v>
      </c>
      <c r="G1" s="4" t="s">
        <v>8</v>
      </c>
      <c r="H1" s="4" t="s">
        <v>17</v>
      </c>
      <c r="I1" s="4" t="s">
        <v>19</v>
      </c>
      <c r="J1" s="4" t="s">
        <v>12</v>
      </c>
      <c r="K1" s="4" t="s">
        <v>12</v>
      </c>
      <c r="L1" s="4" t="s">
        <v>0</v>
      </c>
      <c r="M1" s="4" t="s">
        <v>1</v>
      </c>
      <c r="N1" s="4" t="s">
        <v>20</v>
      </c>
      <c r="O1" s="4" t="s">
        <v>23</v>
      </c>
      <c r="Q1" s="23"/>
    </row>
    <row r="2" spans="1:18" ht="84" customHeight="1">
      <c r="A2" s="5"/>
      <c r="B2" s="6" t="s">
        <v>2</v>
      </c>
      <c r="C2" s="6" t="s">
        <v>2</v>
      </c>
      <c r="D2" s="6" t="s">
        <v>2</v>
      </c>
      <c r="E2" s="7" t="s">
        <v>4</v>
      </c>
      <c r="F2" s="7" t="s">
        <v>4</v>
      </c>
      <c r="G2" s="7" t="s">
        <v>4</v>
      </c>
      <c r="H2" s="8" t="s">
        <v>3</v>
      </c>
      <c r="I2" s="8" t="s">
        <v>3</v>
      </c>
      <c r="J2" s="7" t="s">
        <v>4</v>
      </c>
      <c r="K2" s="7" t="s">
        <v>4</v>
      </c>
      <c r="L2" s="7" t="s">
        <v>4</v>
      </c>
      <c r="M2" s="7" t="s">
        <v>4</v>
      </c>
      <c r="N2" s="7" t="s">
        <v>4</v>
      </c>
      <c r="O2" s="7" t="s">
        <v>4</v>
      </c>
      <c r="P2" s="6" t="s">
        <v>2</v>
      </c>
      <c r="Q2" s="22" t="s">
        <v>29</v>
      </c>
      <c r="R2" s="22" t="s">
        <v>30</v>
      </c>
    </row>
    <row r="3" spans="1:18" ht="75.75" customHeight="1">
      <c r="A3" s="9" t="s">
        <v>6</v>
      </c>
      <c r="B3" s="10"/>
      <c r="C3" s="10"/>
      <c r="D3" s="10" t="s">
        <v>10</v>
      </c>
      <c r="E3" s="10" t="s">
        <v>11</v>
      </c>
      <c r="F3" s="10"/>
      <c r="G3" s="10" t="s">
        <v>9</v>
      </c>
      <c r="H3" s="10" t="s">
        <v>18</v>
      </c>
      <c r="I3" s="10" t="s">
        <v>10</v>
      </c>
      <c r="J3" s="10" t="s">
        <v>13</v>
      </c>
      <c r="K3" s="10" t="s">
        <v>14</v>
      </c>
      <c r="L3" s="10" t="s">
        <v>14</v>
      </c>
      <c r="M3" s="10" t="s">
        <v>14</v>
      </c>
      <c r="N3" s="10" t="s">
        <v>14</v>
      </c>
      <c r="O3" s="10" t="s">
        <v>14</v>
      </c>
      <c r="P3" s="10" t="s">
        <v>24</v>
      </c>
      <c r="Q3" s="22" t="s">
        <v>28</v>
      </c>
      <c r="R3" s="22" t="s">
        <v>31</v>
      </c>
    </row>
    <row r="4" spans="1:16" ht="12.75">
      <c r="A4" s="17"/>
      <c r="B4" s="21">
        <v>22.382</v>
      </c>
      <c r="C4" s="15">
        <v>165</v>
      </c>
      <c r="D4" s="16" t="s">
        <v>15</v>
      </c>
      <c r="E4" s="12">
        <f>6+IF(EXACT(D4,"si"),3,0)</f>
        <v>6</v>
      </c>
      <c r="F4" s="12">
        <f>6+IF(EXACT(D4,"no"),3,0)</f>
        <v>9</v>
      </c>
      <c r="G4" s="12">
        <f>C4+E4+F4</f>
        <v>180</v>
      </c>
      <c r="H4" s="11">
        <v>0</v>
      </c>
      <c r="I4" s="11">
        <f>IF(P4=$R$2,1,IF(P4=$R$3,2,0))</f>
        <v>0</v>
      </c>
      <c r="J4" s="13">
        <f>(B4*C4+H4*E4)/(C4+E4)</f>
        <v>21.596666666666668</v>
      </c>
      <c r="K4" s="13">
        <f>J4*110/30</f>
        <v>79.18777777777777</v>
      </c>
      <c r="L4" s="13">
        <f>IF((J4*110/30)&lt;66,0,IF((J4*110/30-66)*7/(97-66)&gt;7,7,(J4*110/30-66)*7/(97-66)))</f>
        <v>2.977885304659496</v>
      </c>
      <c r="M4" s="13">
        <f>K4+L4</f>
        <v>82.16566308243726</v>
      </c>
      <c r="N4" s="12">
        <f>K4+L4</f>
        <v>82.16566308243726</v>
      </c>
      <c r="O4" s="14">
        <f>ROUND(N4,0)+I4</f>
        <v>82</v>
      </c>
      <c r="P4" s="19" t="s">
        <v>25</v>
      </c>
    </row>
    <row r="5" spans="1:16" ht="12.75">
      <c r="A5" s="17"/>
      <c r="B5" s="21">
        <v>26.709</v>
      </c>
      <c r="C5" s="15">
        <v>165</v>
      </c>
      <c r="D5" s="16" t="s">
        <v>15</v>
      </c>
      <c r="E5" s="12">
        <f>6+IF(EXACT(D5,"si"),3,0)</f>
        <v>6</v>
      </c>
      <c r="F5" s="12">
        <f>6+IF(EXACT(D5,"no"),3,0)</f>
        <v>9</v>
      </c>
      <c r="G5" s="12">
        <f>C5+E5+F5</f>
        <v>180</v>
      </c>
      <c r="H5" s="11">
        <v>0</v>
      </c>
      <c r="I5" s="11">
        <f>IF(P5=$R$2,1,IF(P5=$R$3,2,0))</f>
        <v>0</v>
      </c>
      <c r="J5" s="13">
        <f>(B5*C5+H5*E5)/(C5+E5)</f>
        <v>25.771842105263158</v>
      </c>
      <c r="K5" s="13">
        <f>J5*110/30</f>
        <v>94.49675438596492</v>
      </c>
      <c r="L5" s="13">
        <f>IF((J5*110/30)&lt;66,0,IF((J5*110/30-66)*7/(97-66)&gt;7,7,(J5*110/30-66)*7/(97-66)))</f>
        <v>6.434750990379175</v>
      </c>
      <c r="M5" s="13">
        <f>K5+L5</f>
        <v>100.93150537634409</v>
      </c>
      <c r="N5" s="12">
        <f>K5+L5</f>
        <v>100.93150537634409</v>
      </c>
      <c r="O5" s="14">
        <f>ROUND(N5,0)+I5</f>
        <v>101</v>
      </c>
      <c r="P5" s="19" t="s">
        <v>26</v>
      </c>
    </row>
    <row r="6" spans="1:16" ht="12.75">
      <c r="A6" s="17"/>
      <c r="B6" s="21">
        <v>25.236</v>
      </c>
      <c r="C6" s="15">
        <v>165</v>
      </c>
      <c r="D6" s="16" t="s">
        <v>15</v>
      </c>
      <c r="E6" s="12">
        <f>6+IF(EXACT(D6,"si"),3,0)</f>
        <v>6</v>
      </c>
      <c r="F6" s="12">
        <f>6+IF(EXACT(D6,"no"),3,0)</f>
        <v>9</v>
      </c>
      <c r="G6" s="12">
        <f>C6+E6+F6</f>
        <v>180</v>
      </c>
      <c r="H6" s="11">
        <v>0</v>
      </c>
      <c r="I6" s="11">
        <f>IF(P6=$R$2,1,IF(P6=$R$3,2,0))</f>
        <v>0</v>
      </c>
      <c r="J6" s="13">
        <f>(B6*C6+H6*E6)/(C6+E6)</f>
        <v>24.350526315789477</v>
      </c>
      <c r="K6" s="13">
        <f>J6*110/30</f>
        <v>89.28526315789476</v>
      </c>
      <c r="L6" s="13">
        <f>IF((J6*110/30)&lt;66,0,IF((J6*110/30-66)*7/(97-66)&gt;7,7,(J6*110/30-66)*7/(97-66)))</f>
        <v>5.257962648556882</v>
      </c>
      <c r="M6" s="13">
        <f>K6+L6</f>
        <v>94.54322580645164</v>
      </c>
      <c r="N6" s="12">
        <f>K6+L6</f>
        <v>94.54322580645164</v>
      </c>
      <c r="O6" s="14">
        <f>ROUND(N6,0)+I6</f>
        <v>95</v>
      </c>
      <c r="P6" s="19" t="s">
        <v>27</v>
      </c>
    </row>
    <row r="7" spans="1:9" ht="12.75">
      <c r="A7" s="2"/>
      <c r="H7" s="20"/>
      <c r="I7" s="18"/>
    </row>
    <row r="8" spans="1:9" ht="12.75">
      <c r="A8" s="2"/>
      <c r="H8" s="20"/>
      <c r="I8" s="18"/>
    </row>
    <row r="9" spans="1:9" ht="12.75">
      <c r="A9" s="2"/>
      <c r="H9" s="20"/>
      <c r="I9" s="18"/>
    </row>
    <row r="10" spans="1:9" ht="12.75">
      <c r="A10" s="2"/>
      <c r="H10" s="20"/>
      <c r="I10" s="18"/>
    </row>
    <row r="11" spans="1:9" ht="12.75">
      <c r="A11" s="2"/>
      <c r="H11" s="20"/>
      <c r="I11" s="18"/>
    </row>
    <row r="12" spans="1:9" ht="12.75">
      <c r="A12" s="2"/>
      <c r="H12" s="20"/>
      <c r="I12" s="18"/>
    </row>
    <row r="13" spans="1:9" ht="12.75">
      <c r="A13" s="2"/>
      <c r="H13" s="20"/>
      <c r="I13" s="18"/>
    </row>
    <row r="14" spans="1:9" ht="12.75">
      <c r="A14" s="2"/>
      <c r="H14" s="20"/>
      <c r="I14" s="18"/>
    </row>
    <row r="15" spans="1:9" ht="12.75">
      <c r="A15" s="2"/>
      <c r="H15" s="20"/>
      <c r="I15" s="18"/>
    </row>
    <row r="16" spans="1:9" ht="12.75">
      <c r="A16" s="2"/>
      <c r="H16" s="20"/>
      <c r="I16" s="18"/>
    </row>
    <row r="17" spans="1:9" ht="12.75">
      <c r="A17" s="2"/>
      <c r="H17" s="20"/>
      <c r="I17" s="18"/>
    </row>
    <row r="18" spans="1:9" ht="12.75">
      <c r="A18" s="2"/>
      <c r="H18" s="20"/>
      <c r="I18" s="18"/>
    </row>
    <row r="19" spans="1:9" ht="12.75">
      <c r="A19" s="2"/>
      <c r="H19" s="20"/>
      <c r="I19" s="18"/>
    </row>
    <row r="20" spans="1:9" ht="12.75">
      <c r="A20" s="2"/>
      <c r="H20" s="20"/>
      <c r="I20" s="18"/>
    </row>
    <row r="21" spans="1:9" ht="12.75">
      <c r="A21" s="2"/>
      <c r="H21" s="20"/>
      <c r="I21" s="18"/>
    </row>
    <row r="22" spans="1:9" ht="12.75">
      <c r="A22" s="2"/>
      <c r="H22" s="20"/>
      <c r="I22" s="18"/>
    </row>
    <row r="23" spans="1:9" ht="12.75">
      <c r="A23" s="2"/>
      <c r="H23" s="20"/>
      <c r="I23" s="18"/>
    </row>
    <row r="24" spans="1:9" ht="12.75">
      <c r="A24" s="2"/>
      <c r="H24" s="20"/>
      <c r="I24" s="18"/>
    </row>
    <row r="25" spans="1:9" ht="12.75">
      <c r="A25" s="2"/>
      <c r="H25" s="20"/>
      <c r="I25" s="18"/>
    </row>
    <row r="26" spans="1:9" ht="12.75">
      <c r="A26" s="2"/>
      <c r="H26" s="20"/>
      <c r="I26" s="18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Dipartimento di Energetica -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Toni</dc:creator>
  <cp:keywords/>
  <dc:description/>
  <cp:lastModifiedBy>Utente di Microsoft Office</cp:lastModifiedBy>
  <cp:lastPrinted>2016-11-23T13:11:30Z</cp:lastPrinted>
  <dcterms:created xsi:type="dcterms:W3CDTF">2004-02-09T09:22:53Z</dcterms:created>
  <dcterms:modified xsi:type="dcterms:W3CDTF">2019-01-31T09:42:11Z</dcterms:modified>
  <cp:category/>
  <cp:version/>
  <cp:contentType/>
  <cp:contentStatus/>
</cp:coreProperties>
</file>